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72.16.1.5\admp_dir\PREGAO\LICITAÇÕES\PREGÃO 2019\EDITAIS\CONCORRÊNCIA\CP 001 - 2019 - ELAB. EXEC. PROJETO REG. FUNDIÁRIA - SEPLAG\"/>
    </mc:Choice>
  </mc:AlternateContent>
  <xr:revisionPtr revIDLastSave="0" documentId="8_{ABC3B6AB-FB9A-4C97-88C0-5DD36921459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1" l="1"/>
  <c r="V25" i="1"/>
  <c r="T25" i="1"/>
  <c r="V24" i="1"/>
  <c r="T24" i="1"/>
  <c r="S24" i="1"/>
  <c r="S26" i="1" s="1"/>
  <c r="R24" i="1"/>
  <c r="Q24" i="1"/>
  <c r="V23" i="1"/>
  <c r="T23" i="1"/>
  <c r="T26" i="1" s="1"/>
  <c r="R23" i="1"/>
  <c r="R26" i="1" s="1"/>
  <c r="V22" i="1"/>
  <c r="Q22" i="1"/>
  <c r="V21" i="1"/>
  <c r="Q21" i="1"/>
  <c r="V20" i="1"/>
  <c r="P20" i="1"/>
  <c r="P26" i="1" s="1"/>
  <c r="V19" i="1"/>
  <c r="O19" i="1"/>
  <c r="O26" i="1" s="1"/>
  <c r="V18" i="1"/>
  <c r="N18" i="1"/>
  <c r="M18" i="1"/>
  <c r="M26" i="1" s="1"/>
  <c r="V17" i="1"/>
  <c r="L17" i="1"/>
  <c r="L26" i="1" s="1"/>
  <c r="V16" i="1"/>
  <c r="K16" i="1"/>
  <c r="K26" i="1" s="1"/>
  <c r="V15" i="1"/>
  <c r="J15" i="1"/>
  <c r="J26" i="1" s="1"/>
  <c r="V14" i="1"/>
  <c r="I14" i="1"/>
  <c r="I26" i="1" s="1"/>
  <c r="V13" i="1"/>
  <c r="H13" i="1"/>
  <c r="G13" i="1"/>
  <c r="F13" i="1"/>
  <c r="E13" i="1"/>
  <c r="D13" i="1"/>
  <c r="V12" i="1"/>
  <c r="H12" i="1"/>
  <c r="G12" i="1"/>
  <c r="F12" i="1"/>
  <c r="E12" i="1"/>
  <c r="D12" i="1"/>
  <c r="V11" i="1"/>
  <c r="H11" i="1"/>
  <c r="V10" i="1"/>
  <c r="H10" i="1"/>
  <c r="G10" i="1"/>
  <c r="F10" i="1"/>
  <c r="E10" i="1"/>
  <c r="D10" i="1"/>
  <c r="V9" i="1"/>
  <c r="H9" i="1"/>
  <c r="V8" i="1"/>
  <c r="H8" i="1"/>
  <c r="G8" i="1"/>
  <c r="F8" i="1"/>
  <c r="E8" i="1"/>
  <c r="E26" i="1" s="1"/>
  <c r="D8" i="1"/>
  <c r="V7" i="1"/>
  <c r="H7" i="1"/>
  <c r="H26" i="1" s="1"/>
  <c r="V6" i="1"/>
  <c r="G6" i="1"/>
  <c r="G26" i="1" s="1"/>
  <c r="V5" i="1"/>
  <c r="F5" i="1"/>
  <c r="V4" i="1"/>
  <c r="C4" i="1"/>
  <c r="V3" i="1"/>
  <c r="C3" i="1"/>
  <c r="V26" i="1" l="1"/>
  <c r="Q26" i="1"/>
  <c r="C26" i="1"/>
  <c r="D26" i="1"/>
  <c r="F26" i="1"/>
</calcChain>
</file>

<file path=xl/sharedStrings.xml><?xml version="1.0" encoding="utf-8"?>
<sst xmlns="http://schemas.openxmlformats.org/spreadsheetml/2006/main" count="69" uniqueCount="68">
  <si>
    <t>PRODUTOS DE MEDIÇÃO</t>
  </si>
  <si>
    <t xml:space="preserve">EXECUÇÃO DOS SERVIÇOS </t>
  </si>
  <si>
    <t>TOTAL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</si>
  <si>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</si>
  <si>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</si>
  <si>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</si>
  <si>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</si>
  <si>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</si>
  <si>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</si>
  <si>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</si>
  <si>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</si>
  <si>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</si>
  <si>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</si>
  <si>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</si>
  <si>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</si>
  <si>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</si>
  <si>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</si>
  <si>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</si>
  <si>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</si>
  <si>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</si>
  <si>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</si>
  <si>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</si>
  <si>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P01</t>
  </si>
  <si>
    <t>Plano de Trabalho</t>
  </si>
  <si>
    <t>P02</t>
  </si>
  <si>
    <t>Reunião com a Comunidade</t>
  </si>
  <si>
    <t>P03</t>
  </si>
  <si>
    <t>Pesquisa Cartorial</t>
  </si>
  <si>
    <t>P04</t>
  </si>
  <si>
    <t>Mapas Fundiários</t>
  </si>
  <si>
    <t>P05</t>
  </si>
  <si>
    <t>Relatório Consolidado de Diagnóstico Fundiário</t>
  </si>
  <si>
    <t>P06</t>
  </si>
  <si>
    <t xml:space="preserve">Levantamento Topográfico </t>
  </si>
  <si>
    <t>P07</t>
  </si>
  <si>
    <t>Cartografia</t>
  </si>
  <si>
    <t>P08</t>
  </si>
  <si>
    <t>Cadastro Físico-Ambiental</t>
  </si>
  <si>
    <t>P09</t>
  </si>
  <si>
    <t>Caracterização Ambiental</t>
  </si>
  <si>
    <t>P10</t>
  </si>
  <si>
    <t>Cadastro Fundiário</t>
  </si>
  <si>
    <t>P11</t>
  </si>
  <si>
    <t>Cadastro Socioeconômico</t>
  </si>
  <si>
    <t>P12</t>
  </si>
  <si>
    <t>Relatório Consolidado do Cadastramento  Sócioeconômico, Físico-Ambiental e Fundiário</t>
  </si>
  <si>
    <t>P13</t>
  </si>
  <si>
    <t>Planta de Subsídio ao Parcelamento</t>
  </si>
  <si>
    <t>P14</t>
  </si>
  <si>
    <t>Estudo Preliminar para a Regularização Fundíária</t>
  </si>
  <si>
    <t>P15</t>
  </si>
  <si>
    <t>Validação do Estudo Prelimenar pela Comunidade</t>
  </si>
  <si>
    <t>P16</t>
  </si>
  <si>
    <t>Projeto de Regularização Fundiária</t>
  </si>
  <si>
    <t>P17</t>
  </si>
  <si>
    <t>Plano de Reassentamento</t>
  </si>
  <si>
    <t>P18</t>
  </si>
  <si>
    <t>Estudo Técnico Ambiental</t>
  </si>
  <si>
    <t>P19</t>
  </si>
  <si>
    <t>Regularização da Base Imobiliária</t>
  </si>
  <si>
    <t>P20</t>
  </si>
  <si>
    <t>Licenciamento, Aprovação e RGI</t>
  </si>
  <si>
    <t>P21</t>
  </si>
  <si>
    <t>Regularização do Parcelamento</t>
  </si>
  <si>
    <t>P22</t>
  </si>
  <si>
    <t>Regularização das Posses</t>
  </si>
  <si>
    <t>P23</t>
  </si>
  <si>
    <t>Relatório Síntese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</si>
</sst>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4" fillId="3" borderId="7" xfId="1" applyFont="1" applyFill="1" applyBorder="1" applyAlignment="1">
      <alignment vertical="center" wrapText="1"/>
    </xf>
    <xf numFmtId="164" fontId="4" fillId="0" borderId="7" xfId="1" applyFont="1" applyBorder="1" applyAlignment="1">
      <alignment vertical="center" wrapText="1"/>
    </xf>
    <xf numFmtId="165" fontId="4" fillId="3" borderId="7" xfId="1" applyNumberFormat="1" applyFont="1" applyFill="1" applyBorder="1" applyAlignment="1">
      <alignment vertical="center" wrapText="1"/>
    </xf>
    <xf numFmtId="10" fontId="4" fillId="3" borderId="7" xfId="2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4" fillId="4" borderId="7" xfId="1" applyFont="1" applyFill="1" applyBorder="1" applyAlignment="1">
      <alignment vertical="center" wrapText="1"/>
    </xf>
    <xf numFmtId="164" fontId="6" fillId="3" borderId="11" xfId="1" applyFont="1" applyFill="1" applyBorder="1"/>
    <xf numFmtId="164" fontId="3" fillId="3" borderId="7" xfId="1" applyNumberFormat="1" applyFont="1" applyFill="1" applyBorder="1" applyAlignment="1">
      <alignment vertical="center" wrapText="1"/>
    </xf>
    <xf numFmtId="10" fontId="3" fillId="3" borderId="7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F1" zoomScale="57" zoomScaleNormal="57" workbookViewId="0">
      <selection activeCell="V3" sqref="V3"/>
    </sheetView>
  </sheetViews>
  <sheetFormatPr defaultRowHeight="15" x14ac:dyDescent="0.25"/>
  <cols>
    <col min="2" max="2" width="50.7109375" customWidth="1"/>
    <col min="3" max="3" width="16.7109375" customWidth="1"/>
    <col min="4" max="5" width="18" bestFit="1" customWidth="1"/>
    <col min="6" max="6" width="19.140625" bestFit="1" customWidth="1"/>
    <col min="7" max="7" width="20.140625" bestFit="1" customWidth="1"/>
    <col min="8" max="8" width="19.7109375" bestFit="1" customWidth="1"/>
    <col min="9" max="9" width="17.7109375" bestFit="1" customWidth="1"/>
    <col min="10" max="10" width="19" bestFit="1" customWidth="1"/>
    <col min="11" max="11" width="18.7109375" customWidth="1"/>
    <col min="12" max="14" width="19" bestFit="1" customWidth="1"/>
    <col min="15" max="15" width="19.140625" bestFit="1" customWidth="1"/>
    <col min="16" max="16" width="18.7109375" bestFit="1" customWidth="1"/>
    <col min="17" max="17" width="20" bestFit="1" customWidth="1"/>
    <col min="18" max="18" width="19" bestFit="1" customWidth="1"/>
    <col min="19" max="19" width="18.7109375" bestFit="1" customWidth="1"/>
    <col min="20" max="20" width="19.140625" bestFit="1" customWidth="1"/>
    <col min="21" max="21" width="21.140625" bestFit="1" customWidth="1"/>
    <col min="22" max="22" width="10.85546875" customWidth="1"/>
  </cols>
  <sheetData>
    <row r="1" spans="1:22" ht="15.75" customHeight="1" thickBot="1" x14ac:dyDescent="0.3">
      <c r="A1" s="14" t="s">
        <v>0</v>
      </c>
      <c r="B1" s="15"/>
      <c r="C1" s="18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 t="s">
        <v>2</v>
      </c>
      <c r="V1" s="20" t="s">
        <v>3</v>
      </c>
    </row>
    <row r="2" spans="1:22" ht="15.75" thickBot="1" x14ac:dyDescent="0.3">
      <c r="A2" s="16"/>
      <c r="B2" s="17"/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2" t="s">
        <v>21</v>
      </c>
      <c r="U2" s="21"/>
      <c r="V2" s="21"/>
    </row>
    <row r="3" spans="1:22" ht="26.25" customHeight="1" thickBot="1" x14ac:dyDescent="0.3">
      <c r="A3" s="3" t="s">
        <v>22</v>
      </c>
      <c r="B3" s="4" t="s">
        <v>23</v>
      </c>
      <c r="C3" s="5">
        <f>U3</f>
        <v>41423.379999999997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>
        <v>41423.379999999997</v>
      </c>
      <c r="V3" s="8">
        <f>U3/U26</f>
        <v>2.6085633153366171E-2</v>
      </c>
    </row>
    <row r="4" spans="1:22" ht="21" customHeight="1" thickBot="1" x14ac:dyDescent="0.3">
      <c r="A4" s="3" t="s">
        <v>24</v>
      </c>
      <c r="B4" s="9" t="s">
        <v>25</v>
      </c>
      <c r="C4" s="5">
        <f>U4</f>
        <v>33747.184999999998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>
        <v>33747.184999999998</v>
      </c>
      <c r="V4" s="8">
        <f>U4/U26</f>
        <v>2.1251686556451491E-2</v>
      </c>
    </row>
    <row r="5" spans="1:22" ht="21" customHeight="1" thickBot="1" x14ac:dyDescent="0.3">
      <c r="A5" s="3" t="s">
        <v>26</v>
      </c>
      <c r="B5" s="9" t="s">
        <v>27</v>
      </c>
      <c r="C5" s="6"/>
      <c r="D5" s="5"/>
      <c r="E5" s="5"/>
      <c r="F5" s="5">
        <f>U5</f>
        <v>73300.5</v>
      </c>
      <c r="G5" s="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>
        <v>73300.5</v>
      </c>
      <c r="V5" s="8">
        <f>U5/U26</f>
        <v>4.6159679701615781E-2</v>
      </c>
    </row>
    <row r="6" spans="1:22" ht="25.5" customHeight="1" thickBot="1" x14ac:dyDescent="0.3">
      <c r="A6" s="3" t="s">
        <v>28</v>
      </c>
      <c r="B6" s="9" t="s">
        <v>29</v>
      </c>
      <c r="C6" s="6"/>
      <c r="D6" s="5"/>
      <c r="E6" s="5"/>
      <c r="F6" s="5"/>
      <c r="G6" s="5">
        <f>U6</f>
        <v>75033.22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>
        <v>75033.22</v>
      </c>
      <c r="V6" s="8">
        <f>U6/U26</f>
        <v>4.7250829150972659E-2</v>
      </c>
    </row>
    <row r="7" spans="1:22" ht="24.75" customHeight="1" thickBot="1" x14ac:dyDescent="0.3">
      <c r="A7" s="3" t="s">
        <v>30</v>
      </c>
      <c r="B7" s="9" t="s">
        <v>31</v>
      </c>
      <c r="C7" s="10"/>
      <c r="D7" s="10"/>
      <c r="E7" s="10"/>
      <c r="F7" s="10"/>
      <c r="G7" s="10"/>
      <c r="H7" s="5">
        <f>U7</f>
        <v>33050.004999999997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6"/>
      <c r="T7" s="6"/>
      <c r="U7" s="7">
        <v>33050.004999999997</v>
      </c>
      <c r="V7" s="8">
        <f>U7/U26</f>
        <v>2.0812649912849163E-2</v>
      </c>
    </row>
    <row r="8" spans="1:22" ht="24.75" customHeight="1" thickBot="1" x14ac:dyDescent="0.3">
      <c r="A8" s="3" t="s">
        <v>32</v>
      </c>
      <c r="B8" s="9" t="s">
        <v>33</v>
      </c>
      <c r="C8" s="10"/>
      <c r="D8" s="5">
        <f>U8/5</f>
        <v>36920.759999999995</v>
      </c>
      <c r="E8" s="5">
        <f>U8/5</f>
        <v>36920.759999999995</v>
      </c>
      <c r="F8" s="5">
        <f>U8/5</f>
        <v>36920.759999999995</v>
      </c>
      <c r="G8" s="5">
        <f>U8/5</f>
        <v>36920.759999999995</v>
      </c>
      <c r="H8" s="5">
        <f>U8/5</f>
        <v>36920.759999999995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/>
      <c r="U8" s="7">
        <v>184603.8</v>
      </c>
      <c r="V8" s="8">
        <f>U8/U26</f>
        <v>0.11625094344105619</v>
      </c>
    </row>
    <row r="9" spans="1:22" ht="22.5" customHeight="1" thickBot="1" x14ac:dyDescent="0.3">
      <c r="A9" s="3" t="s">
        <v>34</v>
      </c>
      <c r="B9" s="9" t="s">
        <v>35</v>
      </c>
      <c r="C9" s="10"/>
      <c r="D9" s="5"/>
      <c r="E9" s="5"/>
      <c r="F9" s="5"/>
      <c r="G9" s="5"/>
      <c r="H9" s="5">
        <f>U9</f>
        <v>87347.95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6"/>
      <c r="T9" s="6"/>
      <c r="U9" s="7">
        <v>87347.95</v>
      </c>
      <c r="V9" s="8">
        <f>U9/U26</f>
        <v>5.50058102549471E-2</v>
      </c>
    </row>
    <row r="10" spans="1:22" ht="24" customHeight="1" thickBot="1" x14ac:dyDescent="0.3">
      <c r="A10" s="3" t="s">
        <v>36</v>
      </c>
      <c r="B10" s="9" t="s">
        <v>37</v>
      </c>
      <c r="C10" s="10"/>
      <c r="D10" s="5">
        <f>U10/5</f>
        <v>13952.77</v>
      </c>
      <c r="E10" s="5">
        <f>U10/5</f>
        <v>13952.77</v>
      </c>
      <c r="F10" s="5">
        <f>U10/5</f>
        <v>13952.77</v>
      </c>
      <c r="G10" s="5">
        <f>U10/5</f>
        <v>13952.77</v>
      </c>
      <c r="H10" s="5">
        <f>U10/5</f>
        <v>13952.77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6"/>
      <c r="T10" s="6"/>
      <c r="U10" s="7">
        <v>69763.850000000006</v>
      </c>
      <c r="V10" s="8">
        <f>U10/U26</f>
        <v>4.3932537578209814E-2</v>
      </c>
    </row>
    <row r="11" spans="1:22" ht="21.75" customHeight="1" thickBot="1" x14ac:dyDescent="0.3">
      <c r="A11" s="3" t="s">
        <v>38</v>
      </c>
      <c r="B11" s="9" t="s">
        <v>39</v>
      </c>
      <c r="C11" s="10"/>
      <c r="D11" s="5"/>
      <c r="E11" s="5"/>
      <c r="F11" s="5"/>
      <c r="G11" s="5"/>
      <c r="H11" s="5">
        <f>U11</f>
        <v>67558.5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"/>
      <c r="T11" s="6"/>
      <c r="U11" s="7">
        <v>67558.5</v>
      </c>
      <c r="V11" s="8">
        <f>U11/U26</f>
        <v>4.2543757834143145E-2</v>
      </c>
    </row>
    <row r="12" spans="1:22" ht="22.5" customHeight="1" thickBot="1" x14ac:dyDescent="0.3">
      <c r="A12" s="3" t="s">
        <v>40</v>
      </c>
      <c r="B12" s="9" t="s">
        <v>41</v>
      </c>
      <c r="C12" s="10"/>
      <c r="D12" s="5">
        <f>U12/5</f>
        <v>17813.571000000004</v>
      </c>
      <c r="E12" s="5">
        <f>U12/5</f>
        <v>17813.571000000004</v>
      </c>
      <c r="F12" s="5">
        <f>U12/5</f>
        <v>17813.571000000004</v>
      </c>
      <c r="G12" s="5">
        <f>U12/5</f>
        <v>17813.571000000004</v>
      </c>
      <c r="H12" s="5">
        <f>U12/5</f>
        <v>17813.571000000004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"/>
      <c r="T12" s="6"/>
      <c r="U12" s="7">
        <v>89067.85500000001</v>
      </c>
      <c r="V12" s="8">
        <f>U12/U26</f>
        <v>5.6088889687109338E-2</v>
      </c>
    </row>
    <row r="13" spans="1:22" ht="24" customHeight="1" thickBot="1" x14ac:dyDescent="0.3">
      <c r="A13" s="3" t="s">
        <v>42</v>
      </c>
      <c r="B13" s="9" t="s">
        <v>43</v>
      </c>
      <c r="C13" s="10"/>
      <c r="D13" s="5">
        <f>U13/5</f>
        <v>14524.671000000002</v>
      </c>
      <c r="E13" s="5">
        <f>U13/5</f>
        <v>14524.671000000002</v>
      </c>
      <c r="F13" s="5">
        <f>U13/5</f>
        <v>14524.671000000002</v>
      </c>
      <c r="G13" s="5">
        <f>U13/5</f>
        <v>14524.671000000002</v>
      </c>
      <c r="H13" s="5">
        <f>U13/5</f>
        <v>14524.671000000002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"/>
      <c r="T13" s="6"/>
      <c r="U13" s="7">
        <v>72623.35500000001</v>
      </c>
      <c r="V13" s="8">
        <f>U13/U26</f>
        <v>4.57332597411578E-2</v>
      </c>
    </row>
    <row r="14" spans="1:22" ht="39.75" customHeight="1" thickBot="1" x14ac:dyDescent="0.3">
      <c r="A14" s="3" t="s">
        <v>44</v>
      </c>
      <c r="B14" s="9" t="s">
        <v>45</v>
      </c>
      <c r="C14" s="10"/>
      <c r="D14" s="10"/>
      <c r="E14" s="10"/>
      <c r="F14" s="10"/>
      <c r="G14" s="10"/>
      <c r="H14" s="10"/>
      <c r="I14" s="5">
        <f>U14</f>
        <v>41051.205000000002</v>
      </c>
      <c r="J14" s="10"/>
      <c r="K14" s="10"/>
      <c r="L14" s="10"/>
      <c r="M14" s="10"/>
      <c r="N14" s="10"/>
      <c r="O14" s="10"/>
      <c r="P14" s="10"/>
      <c r="Q14" s="10"/>
      <c r="R14" s="10"/>
      <c r="S14" s="6"/>
      <c r="T14" s="6"/>
      <c r="U14" s="7">
        <v>41051.205000000002</v>
      </c>
      <c r="V14" s="8">
        <f>U14/U26</f>
        <v>2.5851262599373381E-2</v>
      </c>
    </row>
    <row r="15" spans="1:22" ht="24.75" customHeight="1" thickBot="1" x14ac:dyDescent="0.3">
      <c r="A15" s="3" t="s">
        <v>46</v>
      </c>
      <c r="B15" s="9" t="s">
        <v>47</v>
      </c>
      <c r="C15" s="10"/>
      <c r="D15" s="10"/>
      <c r="E15" s="10"/>
      <c r="F15" s="10"/>
      <c r="G15" s="10"/>
      <c r="H15" s="10"/>
      <c r="I15" s="5"/>
      <c r="J15" s="5">
        <f>U15</f>
        <v>86100.69</v>
      </c>
      <c r="K15" s="10"/>
      <c r="L15" s="10"/>
      <c r="M15" s="10"/>
      <c r="N15" s="10"/>
      <c r="O15" s="10"/>
      <c r="P15" s="10"/>
      <c r="Q15" s="10"/>
      <c r="R15" s="10"/>
      <c r="S15" s="6"/>
      <c r="T15" s="6"/>
      <c r="U15" s="7">
        <v>86100.69</v>
      </c>
      <c r="V15" s="8">
        <f>U15/U26</f>
        <v>5.4220370563476554E-2</v>
      </c>
    </row>
    <row r="16" spans="1:22" ht="22.5" customHeight="1" thickBot="1" x14ac:dyDescent="0.3">
      <c r="A16" s="3" t="s">
        <v>48</v>
      </c>
      <c r="B16" s="9" t="s">
        <v>49</v>
      </c>
      <c r="C16" s="10"/>
      <c r="D16" s="10"/>
      <c r="E16" s="10"/>
      <c r="F16" s="10"/>
      <c r="G16" s="10"/>
      <c r="H16" s="10"/>
      <c r="I16" s="10"/>
      <c r="J16" s="5"/>
      <c r="K16" s="5">
        <f>U16</f>
        <v>49156.6</v>
      </c>
      <c r="L16" s="10"/>
      <c r="M16" s="10"/>
      <c r="N16" s="10"/>
      <c r="O16" s="10"/>
      <c r="P16" s="10"/>
      <c r="Q16" s="10"/>
      <c r="R16" s="10"/>
      <c r="S16" s="6"/>
      <c r="T16" s="6"/>
      <c r="U16" s="7">
        <v>49156.6</v>
      </c>
      <c r="V16" s="8">
        <f>U16/U26</f>
        <v>3.0955490224765809E-2</v>
      </c>
    </row>
    <row r="17" spans="1:22" ht="24.75" customHeight="1" thickBot="1" x14ac:dyDescent="0.3">
      <c r="A17" s="3" t="s">
        <v>50</v>
      </c>
      <c r="B17" s="9" t="s">
        <v>51</v>
      </c>
      <c r="C17" s="10"/>
      <c r="D17" s="10"/>
      <c r="E17" s="10"/>
      <c r="F17" s="10"/>
      <c r="G17" s="10"/>
      <c r="H17" s="10"/>
      <c r="I17" s="10"/>
      <c r="J17" s="10"/>
      <c r="K17" s="10"/>
      <c r="L17" s="5">
        <f>U17</f>
        <v>58006.865000000005</v>
      </c>
      <c r="M17" s="10"/>
      <c r="N17" s="10"/>
      <c r="O17" s="10"/>
      <c r="P17" s="10"/>
      <c r="Q17" s="10"/>
      <c r="R17" s="10"/>
      <c r="S17" s="6"/>
      <c r="T17" s="6"/>
      <c r="U17" s="7">
        <v>58006.865000000005</v>
      </c>
      <c r="V17" s="8">
        <f>U17/U26</f>
        <v>3.6528786418849359E-2</v>
      </c>
    </row>
    <row r="18" spans="1:22" ht="25.5" customHeight="1" thickBot="1" x14ac:dyDescent="0.3">
      <c r="A18" s="3" t="s">
        <v>52</v>
      </c>
      <c r="B18" s="9" t="s">
        <v>53</v>
      </c>
      <c r="C18" s="10"/>
      <c r="D18" s="10"/>
      <c r="E18" s="10"/>
      <c r="F18" s="10"/>
      <c r="G18" s="10"/>
      <c r="H18" s="10"/>
      <c r="I18" s="10"/>
      <c r="J18" s="10"/>
      <c r="K18" s="10"/>
      <c r="L18" s="5"/>
      <c r="M18" s="5">
        <f>U18/2</f>
        <v>33048.1175</v>
      </c>
      <c r="N18" s="5">
        <f>U18/2</f>
        <v>33048.1175</v>
      </c>
      <c r="O18" s="10"/>
      <c r="P18" s="10"/>
      <c r="Q18" s="10"/>
      <c r="R18" s="10"/>
      <c r="S18" s="6"/>
      <c r="T18" s="6"/>
      <c r="U18" s="7">
        <v>66096.235000000001</v>
      </c>
      <c r="V18" s="8">
        <f>U18/U26</f>
        <v>4.1622922586922691E-2</v>
      </c>
    </row>
    <row r="19" spans="1:22" ht="23.25" customHeight="1" thickBot="1" x14ac:dyDescent="0.3">
      <c r="A19" s="3" t="s">
        <v>54</v>
      </c>
      <c r="B19" s="9" t="s">
        <v>55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"/>
      <c r="O19" s="5">
        <f>U19</f>
        <v>39350</v>
      </c>
      <c r="P19" s="10"/>
      <c r="Q19" s="10"/>
      <c r="R19" s="10"/>
      <c r="S19" s="6"/>
      <c r="T19" s="6"/>
      <c r="U19" s="7">
        <v>39350</v>
      </c>
      <c r="V19" s="8">
        <f>U19/U26</f>
        <v>2.4779959157967286E-2</v>
      </c>
    </row>
    <row r="20" spans="1:22" ht="24" customHeight="1" thickBot="1" x14ac:dyDescent="0.3">
      <c r="A20" s="3" t="s">
        <v>56</v>
      </c>
      <c r="B20" s="9" t="s">
        <v>57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"/>
      <c r="P20" s="5">
        <f>U20</f>
        <v>76052.5</v>
      </c>
      <c r="Q20" s="10"/>
      <c r="R20" s="10"/>
      <c r="S20" s="6"/>
      <c r="T20" s="6"/>
      <c r="U20" s="7">
        <v>76052.5</v>
      </c>
      <c r="V20" s="8">
        <f>U20/U26</f>
        <v>4.7892702512358498E-2</v>
      </c>
    </row>
    <row r="21" spans="1:22" ht="23.25" customHeight="1" thickBot="1" x14ac:dyDescent="0.3">
      <c r="A21" s="3" t="s">
        <v>58</v>
      </c>
      <c r="B21" s="9" t="s">
        <v>59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"/>
      <c r="Q21" s="5">
        <f>U21</f>
        <v>57200</v>
      </c>
      <c r="R21" s="10"/>
      <c r="S21" s="6"/>
      <c r="T21" s="6"/>
      <c r="U21" s="7">
        <v>57200</v>
      </c>
      <c r="V21" s="8">
        <f>U21/U26</f>
        <v>3.6020677607007084E-2</v>
      </c>
    </row>
    <row r="22" spans="1:22" ht="21.75" customHeight="1" thickBot="1" x14ac:dyDescent="0.3">
      <c r="A22" s="3" t="s">
        <v>60</v>
      </c>
      <c r="B22" s="9" t="s">
        <v>61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"/>
      <c r="P22" s="5"/>
      <c r="Q22" s="5">
        <f>U22</f>
        <v>48607.175000000003</v>
      </c>
      <c r="R22" s="10"/>
      <c r="S22" s="10"/>
      <c r="T22" s="10"/>
      <c r="U22" s="7">
        <v>48607.175000000003</v>
      </c>
      <c r="V22" s="8">
        <f>U22/U26</f>
        <v>3.0609499651440115E-2</v>
      </c>
    </row>
    <row r="23" spans="1:22" ht="24" customHeight="1" thickBot="1" x14ac:dyDescent="0.3">
      <c r="A23" s="3" t="s">
        <v>62</v>
      </c>
      <c r="B23" s="9" t="s">
        <v>63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5"/>
      <c r="R23" s="5">
        <f>U23/2</f>
        <v>60259.607499999998</v>
      </c>
      <c r="S23" s="5"/>
      <c r="T23" s="5">
        <f>U23/2</f>
        <v>60259.607499999998</v>
      </c>
      <c r="U23" s="7">
        <v>120519.215</v>
      </c>
      <c r="V23" s="8">
        <f>U23/U26</f>
        <v>7.5894821485394615E-2</v>
      </c>
    </row>
    <row r="24" spans="1:22" ht="23.25" customHeight="1" thickBot="1" x14ac:dyDescent="0.3">
      <c r="A24" s="3" t="s">
        <v>64</v>
      </c>
      <c r="B24" s="9" t="s">
        <v>65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>
        <f>U24/4</f>
        <v>21689.071250000001</v>
      </c>
      <c r="R24" s="5">
        <f>U24/4</f>
        <v>21689.071250000001</v>
      </c>
      <c r="S24" s="5">
        <f>U24/4</f>
        <v>21689.071250000001</v>
      </c>
      <c r="T24" s="5">
        <f>U24/4</f>
        <v>21689.071250000001</v>
      </c>
      <c r="U24" s="7">
        <v>86756.285000000003</v>
      </c>
      <c r="V24" s="8">
        <f>U24/U26</f>
        <v>5.4633219796619316E-2</v>
      </c>
    </row>
    <row r="25" spans="1:22" ht="20.25" customHeight="1" thickBot="1" x14ac:dyDescent="0.3">
      <c r="A25" s="3" t="s">
        <v>66</v>
      </c>
      <c r="B25" s="9" t="s">
        <v>67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>U25</f>
        <v>31560.42</v>
      </c>
      <c r="U25" s="7">
        <v>31560.42</v>
      </c>
      <c r="V25" s="8">
        <f>U25/U26</f>
        <v>1.9874610383946476E-2</v>
      </c>
    </row>
    <row r="26" spans="1:22" ht="15.75" thickBot="1" x14ac:dyDescent="0.3">
      <c r="A26" s="22" t="s">
        <v>2</v>
      </c>
      <c r="B26" s="23"/>
      <c r="C26" s="11">
        <f>SUM(C3:C25)</f>
        <v>75170.565000000002</v>
      </c>
      <c r="D26" s="11">
        <f t="shared" ref="D26:T26" si="0">SUM(D3:D25)</f>
        <v>83211.771999999997</v>
      </c>
      <c r="E26" s="11">
        <f t="shared" si="0"/>
        <v>83211.771999999997</v>
      </c>
      <c r="F26" s="11">
        <f t="shared" si="0"/>
        <v>156512.272</v>
      </c>
      <c r="G26" s="11">
        <f t="shared" si="0"/>
        <v>158244.992</v>
      </c>
      <c r="H26" s="11">
        <f t="shared" si="0"/>
        <v>271168.22699999996</v>
      </c>
      <c r="I26" s="11">
        <f t="shared" si="0"/>
        <v>41051.205000000002</v>
      </c>
      <c r="J26" s="11">
        <f t="shared" si="0"/>
        <v>86100.69</v>
      </c>
      <c r="K26" s="11">
        <f t="shared" si="0"/>
        <v>49156.6</v>
      </c>
      <c r="L26" s="11">
        <f t="shared" si="0"/>
        <v>58006.865000000005</v>
      </c>
      <c r="M26" s="11">
        <f t="shared" si="0"/>
        <v>33048.1175</v>
      </c>
      <c r="N26" s="11">
        <f t="shared" si="0"/>
        <v>33048.1175</v>
      </c>
      <c r="O26" s="11">
        <f t="shared" si="0"/>
        <v>39350</v>
      </c>
      <c r="P26" s="11">
        <f t="shared" si="0"/>
        <v>76052.5</v>
      </c>
      <c r="Q26" s="11">
        <f t="shared" si="0"/>
        <v>127496.24625</v>
      </c>
      <c r="R26" s="11">
        <f t="shared" si="0"/>
        <v>81948.678749999992</v>
      </c>
      <c r="S26" s="11">
        <f t="shared" si="0"/>
        <v>21689.071250000001</v>
      </c>
      <c r="T26" s="11">
        <f t="shared" si="0"/>
        <v>113509.09874999999</v>
      </c>
      <c r="U26" s="12">
        <v>1587976.7900000003</v>
      </c>
      <c r="V26" s="13">
        <f>SUM(V3:V25)</f>
        <v>0.99999999999999989</v>
      </c>
    </row>
  </sheetData>
  <mergeCells count="5">
    <mergeCell ref="A1:B2"/>
    <mergeCell ref="C1:T1"/>
    <mergeCell ref="U1:U2"/>
    <mergeCell ref="V1:V2"/>
    <mergeCell ref="A26:B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ugpca</dc:creator>
  <cp:lastModifiedBy>Concyr Formiga Bernardes</cp:lastModifiedBy>
  <dcterms:created xsi:type="dcterms:W3CDTF">2019-05-27T19:58:25Z</dcterms:created>
  <dcterms:modified xsi:type="dcterms:W3CDTF">2019-05-28T14:46:52Z</dcterms:modified>
</cp:coreProperties>
</file>