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6660" windowHeight="5685"/>
  </bookViews>
  <sheets>
    <sheet name="Planilha orçamentária_TR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6" i="5"/>
  <c r="E7" i="5"/>
  <c r="E8" i="5"/>
  <c r="E9" i="5"/>
  <c r="E10" i="5"/>
  <c r="E3" i="5"/>
  <c r="E15" i="5"/>
  <c r="E14" i="5"/>
  <c r="E17" i="5"/>
  <c r="E18" i="5"/>
  <c r="E19" i="5"/>
  <c r="E20" i="5"/>
  <c r="E21" i="5"/>
  <c r="E23" i="5"/>
  <c r="E24" i="5"/>
  <c r="E25" i="5"/>
  <c r="E26" i="5"/>
  <c r="E27" i="5"/>
  <c r="E28" i="5"/>
  <c r="E29" i="5"/>
  <c r="E13" i="5"/>
  <c r="F31" i="5"/>
  <c r="G4" i="5" s="1"/>
  <c r="F30" i="5"/>
  <c r="F11" i="5"/>
  <c r="G27" i="5" l="1"/>
  <c r="G23" i="5"/>
  <c r="G19" i="5"/>
  <c r="G29" i="5"/>
  <c r="G25" i="5"/>
  <c r="G21" i="5"/>
  <c r="G17" i="5"/>
  <c r="G28" i="5"/>
  <c r="G24" i="5"/>
  <c r="G20" i="5"/>
  <c r="G16" i="5"/>
  <c r="G15" i="5"/>
  <c r="G13" i="5"/>
  <c r="G26" i="5"/>
  <c r="G22" i="5"/>
  <c r="G18" i="5"/>
  <c r="G14" i="5"/>
  <c r="G6" i="5"/>
  <c r="G3" i="5"/>
  <c r="G7" i="5"/>
  <c r="G9" i="5"/>
  <c r="G5" i="5"/>
  <c r="G10" i="5"/>
  <c r="G8" i="5"/>
  <c r="D22" i="5"/>
  <c r="E22" i="5" s="1"/>
  <c r="D5" i="5"/>
  <c r="E5" i="5" s="1"/>
  <c r="D16" i="5" l="1"/>
  <c r="E16" i="5" s="1"/>
  <c r="G30" i="5"/>
  <c r="G11" i="5" l="1"/>
  <c r="G31" i="5" l="1"/>
</calcChain>
</file>

<file path=xl/sharedStrings.xml><?xml version="1.0" encoding="utf-8"?>
<sst xmlns="http://schemas.openxmlformats.org/spreadsheetml/2006/main" count="70" uniqueCount="44">
  <si>
    <t>UND</t>
  </si>
  <si>
    <t>QUANT</t>
  </si>
  <si>
    <t>m²</t>
  </si>
  <si>
    <t>und</t>
  </si>
  <si>
    <t xml:space="preserve">PRODUTO DE PROJETOS (PB): BÁSICOS </t>
  </si>
  <si>
    <t xml:space="preserve">PRODUTOS PARA O PROJETO DE RENATURALIZAÇÃO DO RIO JACARÉ </t>
  </si>
  <si>
    <t>P01- Recuperação das nascentes</t>
  </si>
  <si>
    <t>P02 - Revegetação/Recomposição florestal</t>
  </si>
  <si>
    <t>E03 - Inventário florístico</t>
  </si>
  <si>
    <t>E07 - Amostragem de comunidades biológicas (macroinvertebrados)</t>
  </si>
  <si>
    <t xml:space="preserve">E01 - Plano de Trabalho </t>
  </si>
  <si>
    <t>E04 - Pesquisa hidrogeológica/geofísica para mapeamento da posição do lençol freático</t>
  </si>
  <si>
    <t>E05 - Investigações Geotécnicas</t>
  </si>
  <si>
    <t>E08 - Avaliação da qualidade da água</t>
  </si>
  <si>
    <t>%</t>
  </si>
  <si>
    <t>P03.1 - Avaliação de processos erosivos</t>
  </si>
  <si>
    <t>P03.2 - Plano de ações para o controle de processos erosivos</t>
  </si>
  <si>
    <t>P03 - Controle de processos erosivos</t>
  </si>
  <si>
    <t>P04 - Mitigação de inundações</t>
  </si>
  <si>
    <t>P04.1 - Identificação da altura de inundações e de pontos de retenção de água ao longo do Rio Jacaré</t>
  </si>
  <si>
    <t>P05 - Recuperação do leito do Rio Jacaré (desassoreamento, estabilização de margens, recuperação de meandros, recuperação de habitats aquáticos)</t>
  </si>
  <si>
    <t>P06 - Demolição de estruturas localizadas na FMP e no leito do Rio Jacaré</t>
  </si>
  <si>
    <t xml:space="preserve">P08 - Comunicação visual de educação ambiental </t>
  </si>
  <si>
    <r>
      <t>PRODUTOS DE ESTUDOS</t>
    </r>
    <r>
      <rPr>
        <sz val="11"/>
        <color theme="1"/>
        <rFont val="Calibri Light"/>
        <family val="2"/>
      </rPr>
      <t xml:space="preserve"> </t>
    </r>
    <r>
      <rPr>
        <b/>
        <sz val="11"/>
        <color theme="1"/>
        <rFont val="Calibri Light"/>
        <family val="2"/>
      </rPr>
      <t xml:space="preserve">(E): </t>
    </r>
  </si>
  <si>
    <t>P09 - Planilhas orçamentárias da obra</t>
  </si>
  <si>
    <t>P10 - Elaboração do cronograma físico-financeiro</t>
  </si>
  <si>
    <t>E06 - Caracterização dos sedimentos</t>
  </si>
  <si>
    <t>m</t>
  </si>
  <si>
    <t>E02 - Análise retrospectiva de características ambientais</t>
  </si>
  <si>
    <t>P01.3 - Projeto de restauração e proteção das nascentes e olhos d'água</t>
  </si>
  <si>
    <t>P01.1 - Mapeamento de nascentes e olhos d'água</t>
  </si>
  <si>
    <t>P01.2 - Plano de ações das nascentes e olhos d'água</t>
  </si>
  <si>
    <t>P11 - Reuniões comunitárias</t>
  </si>
  <si>
    <t>P12 - Relatório final geral</t>
  </si>
  <si>
    <t xml:space="preserve">m² </t>
  </si>
  <si>
    <t>P04.3 - Projeto de medidas de biorretenção de água na Bacia do Rio Jacaré (área de intervenção)*</t>
  </si>
  <si>
    <t>P07 - Arquitetura, urbanismo e paisagismo ecológico de áreas de lazer</t>
  </si>
  <si>
    <t>*Área corresponde à FMP do Rio Jacaré no trecho onde foi realizado levantamento fundiário, incluindo levantamento topográfico altimétrico cadastral</t>
  </si>
  <si>
    <t>TOTAL</t>
  </si>
  <si>
    <t xml:space="preserve">VALOR UNITÁRIO </t>
  </si>
  <si>
    <t>VALOR</t>
  </si>
  <si>
    <t>P04.2 - Proposição de ações para mitigação de inundações</t>
  </si>
  <si>
    <t>SUB-TOTAL ESTUDOS</t>
  </si>
  <si>
    <t>SUB-TOTAL PROJETOS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</si>
</sst>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 Light"/>
      <family val="2"/>
    </font>
    <font>
      <b/>
      <sz val="16"/>
      <color rgb="FFFFFFFF"/>
      <name val="Calibri Light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5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9" fontId="5" fillId="7" borderId="1" xfId="1" applyFont="1" applyFill="1" applyBorder="1" applyAlignment="1">
      <alignment horizontal="center" vertical="center" wrapText="1"/>
    </xf>
    <xf numFmtId="9" fontId="6" fillId="5" borderId="1" xfId="0" applyNumberFormat="1" applyFont="1" applyFill="1" applyBorder="1" applyAlignment="1">
      <alignment horizontal="center" vertical="center" wrapText="1"/>
    </xf>
    <xf numFmtId="10" fontId="3" fillId="6" borderId="1" xfId="1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5" fillId="7" borderId="7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topLeftCell="A14" zoomScale="80" zoomScaleNormal="80" workbookViewId="0">
      <selection activeCell="A31" sqref="A31:E31"/>
    </sheetView>
  </sheetViews>
  <sheetFormatPr defaultRowHeight="15" x14ac:dyDescent="0.25"/>
  <cols>
    <col min="1" max="1" width="34.28515625" customWidth="1"/>
    <col min="2" max="2" width="31.5703125" customWidth="1"/>
    <col min="4" max="4" width="14.28515625" customWidth="1"/>
    <col min="5" max="5" width="14.5703125" customWidth="1"/>
    <col min="6" max="6" width="19.42578125" customWidth="1"/>
    <col min="7" max="7" width="7.140625" customWidth="1"/>
  </cols>
  <sheetData>
    <row r="1" spans="1:7" ht="21" x14ac:dyDescent="0.25">
      <c r="A1" s="30" t="s">
        <v>5</v>
      </c>
      <c r="B1" s="30"/>
      <c r="C1" s="30"/>
      <c r="D1" s="30"/>
      <c r="E1" s="30"/>
      <c r="F1" s="30"/>
      <c r="G1" s="30"/>
    </row>
    <row r="2" spans="1:7" ht="27" customHeight="1" x14ac:dyDescent="0.25">
      <c r="A2" s="28" t="s">
        <v>23</v>
      </c>
      <c r="B2" s="29"/>
      <c r="C2" s="1" t="s">
        <v>0</v>
      </c>
      <c r="D2" s="1" t="s">
        <v>1</v>
      </c>
      <c r="E2" s="1" t="s">
        <v>39</v>
      </c>
      <c r="F2" s="1" t="s">
        <v>40</v>
      </c>
      <c r="G2" s="1" t="s">
        <v>14</v>
      </c>
    </row>
    <row r="3" spans="1:7" x14ac:dyDescent="0.25">
      <c r="A3" s="26" t="s">
        <v>10</v>
      </c>
      <c r="B3" s="27"/>
      <c r="C3" s="8" t="s">
        <v>3</v>
      </c>
      <c r="D3" s="8">
        <v>1</v>
      </c>
      <c r="E3" s="9">
        <f t="shared" ref="E3:E10" si="0">F3/D3</f>
        <v>28075</v>
      </c>
      <c r="F3" s="9">
        <v>28075</v>
      </c>
      <c r="G3" s="14">
        <f>F3/$F$31</f>
        <v>1.6689563452872411E-2</v>
      </c>
    </row>
    <row r="4" spans="1:7" x14ac:dyDescent="0.25">
      <c r="A4" s="26" t="s">
        <v>28</v>
      </c>
      <c r="B4" s="27"/>
      <c r="C4" s="8" t="s">
        <v>3</v>
      </c>
      <c r="D4" s="8">
        <v>1</v>
      </c>
      <c r="E4" s="9">
        <f t="shared" si="0"/>
        <v>42410</v>
      </c>
      <c r="F4" s="9">
        <v>42410</v>
      </c>
      <c r="G4" s="14">
        <f t="shared" ref="G4:G10" si="1">F4/$F$31</f>
        <v>2.5211198077874225E-2</v>
      </c>
    </row>
    <row r="5" spans="1:7" x14ac:dyDescent="0.25">
      <c r="A5" s="26" t="s">
        <v>8</v>
      </c>
      <c r="B5" s="27"/>
      <c r="C5" s="8" t="s">
        <v>2</v>
      </c>
      <c r="D5" s="10">
        <f>495454+PI()*50^2*45+10*70*45</f>
        <v>880383.17352885171</v>
      </c>
      <c r="E5" s="9">
        <f t="shared" si="0"/>
        <v>0.13916572051842768</v>
      </c>
      <c r="F5" s="9">
        <v>122519.15867644259</v>
      </c>
      <c r="G5" s="14">
        <f t="shared" si="1"/>
        <v>7.2833170896635158E-2</v>
      </c>
    </row>
    <row r="6" spans="1:7" ht="29.25" customHeight="1" x14ac:dyDescent="0.25">
      <c r="A6" s="26" t="s">
        <v>11</v>
      </c>
      <c r="B6" s="27"/>
      <c r="C6" s="8" t="s">
        <v>3</v>
      </c>
      <c r="D6" s="8">
        <v>1</v>
      </c>
      <c r="E6" s="9">
        <f t="shared" si="0"/>
        <v>90625</v>
      </c>
      <c r="F6" s="9">
        <v>90625</v>
      </c>
      <c r="G6" s="14">
        <f t="shared" si="1"/>
        <v>5.3873256915995094E-2</v>
      </c>
    </row>
    <row r="7" spans="1:7" x14ac:dyDescent="0.25">
      <c r="A7" s="26" t="s">
        <v>12</v>
      </c>
      <c r="B7" s="27"/>
      <c r="C7" s="8" t="s">
        <v>3</v>
      </c>
      <c r="D7" s="8">
        <v>10</v>
      </c>
      <c r="E7" s="9">
        <f t="shared" si="0"/>
        <v>7500</v>
      </c>
      <c r="F7" s="9">
        <v>75000</v>
      </c>
      <c r="G7" s="14">
        <f t="shared" si="1"/>
        <v>4.4584764344271798E-2</v>
      </c>
    </row>
    <row r="8" spans="1:7" x14ac:dyDescent="0.25">
      <c r="A8" s="26" t="s">
        <v>26</v>
      </c>
      <c r="B8" s="27"/>
      <c r="C8" s="8" t="s">
        <v>3</v>
      </c>
      <c r="D8" s="8">
        <v>10</v>
      </c>
      <c r="E8" s="9">
        <f t="shared" si="0"/>
        <v>3375</v>
      </c>
      <c r="F8" s="9">
        <v>33750</v>
      </c>
      <c r="G8" s="14">
        <f t="shared" si="1"/>
        <v>2.006314395492231E-2</v>
      </c>
    </row>
    <row r="9" spans="1:7" x14ac:dyDescent="0.25">
      <c r="A9" s="26" t="s">
        <v>9</v>
      </c>
      <c r="B9" s="27"/>
      <c r="C9" s="8" t="s">
        <v>3</v>
      </c>
      <c r="D9" s="8">
        <v>10</v>
      </c>
      <c r="E9" s="9">
        <f t="shared" si="0"/>
        <v>7706.25</v>
      </c>
      <c r="F9" s="9">
        <v>77062.5</v>
      </c>
      <c r="G9" s="14">
        <f t="shared" si="1"/>
        <v>4.5810845363739271E-2</v>
      </c>
    </row>
    <row r="10" spans="1:7" x14ac:dyDescent="0.25">
      <c r="A10" s="26" t="s">
        <v>13</v>
      </c>
      <c r="B10" s="27"/>
      <c r="C10" s="8" t="s">
        <v>3</v>
      </c>
      <c r="D10" s="8">
        <v>10</v>
      </c>
      <c r="E10" s="9">
        <f t="shared" si="0"/>
        <v>2625</v>
      </c>
      <c r="F10" s="9">
        <v>26250</v>
      </c>
      <c r="G10" s="14">
        <f t="shared" si="1"/>
        <v>1.5604667520495129E-2</v>
      </c>
    </row>
    <row r="11" spans="1:7" x14ac:dyDescent="0.25">
      <c r="A11" s="20" t="s">
        <v>42</v>
      </c>
      <c r="B11" s="21"/>
      <c r="C11" s="21"/>
      <c r="D11" s="21"/>
      <c r="E11" s="22"/>
      <c r="F11" s="7">
        <f>SUM(F3:F10)</f>
        <v>495691.65867644257</v>
      </c>
      <c r="G11" s="12">
        <f>SUM(G3:G10)</f>
        <v>0.29467061052680538</v>
      </c>
    </row>
    <row r="12" spans="1:7" ht="30" customHeight="1" x14ac:dyDescent="0.25">
      <c r="A12" s="28" t="s">
        <v>4</v>
      </c>
      <c r="B12" s="29"/>
      <c r="C12" s="1" t="s">
        <v>0</v>
      </c>
      <c r="D12" s="1" t="s">
        <v>1</v>
      </c>
      <c r="E12" s="1" t="s">
        <v>39</v>
      </c>
      <c r="F12" s="1" t="s">
        <v>40</v>
      </c>
      <c r="G12" s="1" t="s">
        <v>14</v>
      </c>
    </row>
    <row r="13" spans="1:7" ht="29.25" customHeight="1" x14ac:dyDescent="0.25">
      <c r="A13" s="17" t="s">
        <v>6</v>
      </c>
      <c r="B13" s="2" t="s">
        <v>30</v>
      </c>
      <c r="C13" s="3" t="s">
        <v>3</v>
      </c>
      <c r="D13" s="3">
        <v>1</v>
      </c>
      <c r="E13" s="9">
        <f t="shared" ref="E13:E29" si="2">F13/D13</f>
        <v>58250</v>
      </c>
      <c r="F13" s="9">
        <v>58250</v>
      </c>
      <c r="G13" s="14">
        <f>F13/$F$31</f>
        <v>3.4627500307384429E-2</v>
      </c>
    </row>
    <row r="14" spans="1:7" ht="31.5" customHeight="1" x14ac:dyDescent="0.25">
      <c r="A14" s="18"/>
      <c r="B14" s="2" t="s">
        <v>31</v>
      </c>
      <c r="C14" s="3" t="s">
        <v>3</v>
      </c>
      <c r="D14" s="3">
        <v>1</v>
      </c>
      <c r="E14" s="9">
        <f t="shared" si="2"/>
        <v>53312.5</v>
      </c>
      <c r="F14" s="9">
        <v>53312.5</v>
      </c>
      <c r="G14" s="14">
        <f t="shared" ref="G14:G29" si="3">F14/$F$31</f>
        <v>3.169233665471987E-2</v>
      </c>
    </row>
    <row r="15" spans="1:7" ht="45" x14ac:dyDescent="0.25">
      <c r="A15" s="19"/>
      <c r="B15" s="2" t="s">
        <v>29</v>
      </c>
      <c r="C15" s="3" t="s">
        <v>3</v>
      </c>
      <c r="D15" s="8">
        <v>45</v>
      </c>
      <c r="E15" s="9">
        <f t="shared" si="2"/>
        <v>2850</v>
      </c>
      <c r="F15" s="9">
        <v>128250</v>
      </c>
      <c r="G15" s="14">
        <f t="shared" si="3"/>
        <v>7.6239947028704777E-2</v>
      </c>
    </row>
    <row r="16" spans="1:7" x14ac:dyDescent="0.25">
      <c r="A16" s="15" t="s">
        <v>7</v>
      </c>
      <c r="B16" s="16"/>
      <c r="C16" s="3" t="s">
        <v>2</v>
      </c>
      <c r="D16" s="4">
        <f>D5</f>
        <v>880383.17352885171</v>
      </c>
      <c r="E16" s="9">
        <f t="shared" si="2"/>
        <v>0.14812157017036665</v>
      </c>
      <c r="F16" s="9">
        <v>130403.73801466388</v>
      </c>
      <c r="G16" s="14">
        <f t="shared" si="3"/>
        <v>7.7520265719945955E-2</v>
      </c>
    </row>
    <row r="17" spans="1:7" ht="30" x14ac:dyDescent="0.25">
      <c r="A17" s="17" t="s">
        <v>17</v>
      </c>
      <c r="B17" s="2" t="s">
        <v>15</v>
      </c>
      <c r="C17" s="3" t="s">
        <v>3</v>
      </c>
      <c r="D17" s="4">
        <v>1</v>
      </c>
      <c r="E17" s="9">
        <f t="shared" si="2"/>
        <v>72500</v>
      </c>
      <c r="F17" s="9">
        <v>72500</v>
      </c>
      <c r="G17" s="14">
        <f t="shared" si="3"/>
        <v>4.3098605532796069E-2</v>
      </c>
    </row>
    <row r="18" spans="1:7" ht="30" x14ac:dyDescent="0.25">
      <c r="A18" s="18"/>
      <c r="B18" s="2" t="s">
        <v>16</v>
      </c>
      <c r="C18" s="3" t="s">
        <v>3</v>
      </c>
      <c r="D18" s="4">
        <v>1</v>
      </c>
      <c r="E18" s="9">
        <f t="shared" si="2"/>
        <v>49000</v>
      </c>
      <c r="F18" s="9">
        <v>49000</v>
      </c>
      <c r="G18" s="14">
        <f t="shared" si="3"/>
        <v>2.9128712704924242E-2</v>
      </c>
    </row>
    <row r="19" spans="1:7" ht="60" x14ac:dyDescent="0.25">
      <c r="A19" s="17" t="s">
        <v>18</v>
      </c>
      <c r="B19" s="11" t="s">
        <v>19</v>
      </c>
      <c r="C19" s="3" t="s">
        <v>3</v>
      </c>
      <c r="D19" s="3">
        <v>1</v>
      </c>
      <c r="E19" s="9">
        <f t="shared" si="2"/>
        <v>71250</v>
      </c>
      <c r="F19" s="9">
        <v>71250</v>
      </c>
      <c r="G19" s="14">
        <f t="shared" si="3"/>
        <v>4.2355526127058209E-2</v>
      </c>
    </row>
    <row r="20" spans="1:7" ht="30" x14ac:dyDescent="0.25">
      <c r="A20" s="18"/>
      <c r="B20" s="2" t="s">
        <v>41</v>
      </c>
      <c r="C20" s="3" t="s">
        <v>3</v>
      </c>
      <c r="D20" s="3">
        <v>1</v>
      </c>
      <c r="E20" s="9">
        <f t="shared" si="2"/>
        <v>74600</v>
      </c>
      <c r="F20" s="9">
        <v>74600</v>
      </c>
      <c r="G20" s="14">
        <f t="shared" si="3"/>
        <v>4.4346978934435684E-2</v>
      </c>
    </row>
    <row r="21" spans="1:7" ht="45" x14ac:dyDescent="0.25">
      <c r="A21" s="19"/>
      <c r="B21" s="2" t="s">
        <v>35</v>
      </c>
      <c r="C21" s="3" t="s">
        <v>34</v>
      </c>
      <c r="D21" s="4">
        <v>204841</v>
      </c>
      <c r="E21" s="9">
        <f t="shared" si="2"/>
        <v>0.59172846256364697</v>
      </c>
      <c r="F21" s="9">
        <v>121210.25</v>
      </c>
      <c r="G21" s="14">
        <f t="shared" si="3"/>
        <v>7.2055072431470274E-2</v>
      </c>
    </row>
    <row r="22" spans="1:7" ht="45" customHeight="1" x14ac:dyDescent="0.25">
      <c r="A22" s="15" t="s">
        <v>20</v>
      </c>
      <c r="B22" s="16"/>
      <c r="C22" s="3" t="s">
        <v>27</v>
      </c>
      <c r="D22" s="3">
        <f>4060+240</f>
        <v>4300</v>
      </c>
      <c r="E22" s="9">
        <f t="shared" si="2"/>
        <v>16.569767441860463</v>
      </c>
      <c r="F22" s="9">
        <v>71250</v>
      </c>
      <c r="G22" s="14">
        <f t="shared" si="3"/>
        <v>4.2355526127058209E-2</v>
      </c>
    </row>
    <row r="23" spans="1:7" x14ac:dyDescent="0.25">
      <c r="A23" s="15" t="s">
        <v>21</v>
      </c>
      <c r="B23" s="16"/>
      <c r="C23" s="3" t="s">
        <v>2</v>
      </c>
      <c r="D23" s="4">
        <v>204850</v>
      </c>
      <c r="E23" s="9">
        <f t="shared" si="2"/>
        <v>0.47</v>
      </c>
      <c r="F23" s="9">
        <v>96279.5</v>
      </c>
      <c r="G23" s="14">
        <f t="shared" si="3"/>
        <v>5.7234650915790886E-2</v>
      </c>
    </row>
    <row r="24" spans="1:7" ht="15" customHeight="1" x14ac:dyDescent="0.25">
      <c r="A24" s="15" t="s">
        <v>36</v>
      </c>
      <c r="B24" s="16"/>
      <c r="C24" s="3" t="s">
        <v>2</v>
      </c>
      <c r="D24" s="10">
        <v>12500</v>
      </c>
      <c r="E24" s="9">
        <f t="shared" si="2"/>
        <v>6.38</v>
      </c>
      <c r="F24" s="9">
        <v>79750</v>
      </c>
      <c r="G24" s="14">
        <f t="shared" si="3"/>
        <v>4.7408466086075678E-2</v>
      </c>
    </row>
    <row r="25" spans="1:7" x14ac:dyDescent="0.25">
      <c r="A25" s="15" t="s">
        <v>22</v>
      </c>
      <c r="B25" s="16"/>
      <c r="C25" s="3" t="s">
        <v>3</v>
      </c>
      <c r="D25" s="3">
        <v>1</v>
      </c>
      <c r="E25" s="9">
        <f t="shared" si="2"/>
        <v>42000</v>
      </c>
      <c r="F25" s="9">
        <v>42000</v>
      </c>
      <c r="G25" s="14">
        <f t="shared" si="3"/>
        <v>2.4967468032792206E-2</v>
      </c>
    </row>
    <row r="26" spans="1:7" x14ac:dyDescent="0.25">
      <c r="A26" s="15" t="s">
        <v>24</v>
      </c>
      <c r="B26" s="16"/>
      <c r="C26" s="3" t="s">
        <v>3</v>
      </c>
      <c r="D26" s="3">
        <v>1</v>
      </c>
      <c r="E26" s="9">
        <f t="shared" si="2"/>
        <v>30000</v>
      </c>
      <c r="F26" s="9">
        <v>30000</v>
      </c>
      <c r="G26" s="14">
        <f t="shared" si="3"/>
        <v>1.7833905737708721E-2</v>
      </c>
    </row>
    <row r="27" spans="1:7" x14ac:dyDescent="0.25">
      <c r="A27" s="15" t="s">
        <v>25</v>
      </c>
      <c r="B27" s="16"/>
      <c r="C27" s="3" t="s">
        <v>3</v>
      </c>
      <c r="D27" s="3">
        <v>1</v>
      </c>
      <c r="E27" s="9">
        <f t="shared" si="2"/>
        <v>10000</v>
      </c>
      <c r="F27" s="9">
        <v>10000</v>
      </c>
      <c r="G27" s="14">
        <f t="shared" si="3"/>
        <v>5.9446352459029067E-3</v>
      </c>
    </row>
    <row r="28" spans="1:7" x14ac:dyDescent="0.25">
      <c r="A28" s="15" t="s">
        <v>32</v>
      </c>
      <c r="B28" s="16"/>
      <c r="C28" s="3" t="s">
        <v>3</v>
      </c>
      <c r="D28" s="3">
        <v>6</v>
      </c>
      <c r="E28" s="9">
        <f t="shared" si="2"/>
        <v>11240.225</v>
      </c>
      <c r="F28" s="9">
        <v>67441.350000000006</v>
      </c>
      <c r="G28" s="14">
        <f t="shared" si="3"/>
        <v>4.0091422624127404E-2</v>
      </c>
    </row>
    <row r="29" spans="1:7" x14ac:dyDescent="0.25">
      <c r="A29" s="15" t="s">
        <v>33</v>
      </c>
      <c r="B29" s="16"/>
      <c r="C29" s="3" t="s">
        <v>3</v>
      </c>
      <c r="D29" s="3">
        <v>1</v>
      </c>
      <c r="E29" s="9">
        <f t="shared" si="2"/>
        <v>31000</v>
      </c>
      <c r="F29" s="9">
        <v>31000</v>
      </c>
      <c r="G29" s="14">
        <f t="shared" si="3"/>
        <v>1.8428369262299009E-2</v>
      </c>
    </row>
    <row r="30" spans="1:7" x14ac:dyDescent="0.25">
      <c r="A30" s="20" t="s">
        <v>43</v>
      </c>
      <c r="B30" s="21"/>
      <c r="C30" s="21"/>
      <c r="D30" s="21"/>
      <c r="E30" s="22"/>
      <c r="F30" s="7">
        <f>SUM(F13:F29)</f>
        <v>1186497.3380146639</v>
      </c>
      <c r="G30" s="12">
        <f>SUM(G13:G29)</f>
        <v>0.70532938947319457</v>
      </c>
    </row>
    <row r="31" spans="1:7" s="6" customFormat="1" ht="15.75" x14ac:dyDescent="0.25">
      <c r="A31" s="23" t="s">
        <v>38</v>
      </c>
      <c r="B31" s="24"/>
      <c r="C31" s="24"/>
      <c r="D31" s="24"/>
      <c r="E31" s="25"/>
      <c r="F31" s="5">
        <f>SUM(F3:F10,F13:F29)</f>
        <v>1682188.9966911066</v>
      </c>
      <c r="G31" s="13">
        <f>G11+G30</f>
        <v>1</v>
      </c>
    </row>
    <row r="32" spans="1:7" x14ac:dyDescent="0.25">
      <c r="A32" t="s">
        <v>37</v>
      </c>
    </row>
  </sheetData>
  <mergeCells count="26">
    <mergeCell ref="A6:B6"/>
    <mergeCell ref="A1:G1"/>
    <mergeCell ref="A2:B2"/>
    <mergeCell ref="A3:B3"/>
    <mergeCell ref="A4:B4"/>
    <mergeCell ref="A5:B5"/>
    <mergeCell ref="A7:B7"/>
    <mergeCell ref="A8:B8"/>
    <mergeCell ref="A9:B9"/>
    <mergeCell ref="A10:B10"/>
    <mergeCell ref="A12:B12"/>
    <mergeCell ref="A11:E11"/>
    <mergeCell ref="A30:E30"/>
    <mergeCell ref="A31:E31"/>
    <mergeCell ref="A24:B24"/>
    <mergeCell ref="A25:B25"/>
    <mergeCell ref="A26:B26"/>
    <mergeCell ref="A27:B27"/>
    <mergeCell ref="A28:B28"/>
    <mergeCell ref="A29:B29"/>
    <mergeCell ref="A23:B23"/>
    <mergeCell ref="A13:A15"/>
    <mergeCell ref="A16:B16"/>
    <mergeCell ref="A17:A18"/>
    <mergeCell ref="A19:A21"/>
    <mergeCell ref="A22:B22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orçamentária_TR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Users</cp:lastModifiedBy>
  <dcterms:created xsi:type="dcterms:W3CDTF">2018-02-09T17:31:30Z</dcterms:created>
  <dcterms:modified xsi:type="dcterms:W3CDTF">2019-07-04T15:47:18Z</dcterms:modified>
</cp:coreProperties>
</file>